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roth\Documents\"/>
    </mc:Choice>
  </mc:AlternateContent>
  <xr:revisionPtr revIDLastSave="0" documentId="8_{1B61A7D7-AE90-41FD-AA08-1BDA42980B7C}" xr6:coauthVersionLast="36" xr6:coauthVersionMax="36" xr10:uidLastSave="{00000000-0000-0000-0000-000000000000}"/>
  <bookViews>
    <workbookView xWindow="0" yWindow="0" windowWidth="17256" windowHeight="6336" tabRatio="500" xr2:uid="{00000000-000D-0000-FFFF-FFFF00000000}"/>
  </bookViews>
  <sheets>
    <sheet name="ST4-MetaGAssm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G6" i="1" s="1"/>
  <c r="H4" i="1"/>
  <c r="I4" i="1"/>
  <c r="I6" i="1" s="1"/>
  <c r="C5" i="1"/>
  <c r="D5" i="1"/>
  <c r="E5" i="1"/>
  <c r="F5" i="1"/>
  <c r="G5" i="1"/>
  <c r="H5" i="1"/>
  <c r="I5" i="1"/>
  <c r="B6" i="1"/>
  <c r="C6" i="1"/>
  <c r="D6" i="1"/>
  <c r="E6" i="1"/>
  <c r="F6" i="1"/>
  <c r="H6" i="1"/>
  <c r="J6" i="1"/>
  <c r="K6" i="1"/>
  <c r="L6" i="1"/>
  <c r="M6" i="1"/>
  <c r="N6" i="1"/>
  <c r="O6" i="1"/>
</calcChain>
</file>

<file path=xl/sharedStrings.xml><?xml version="1.0" encoding="utf-8"?>
<sst xmlns="http://schemas.openxmlformats.org/spreadsheetml/2006/main" count="56" uniqueCount="43">
  <si>
    <t>RNA genes (% of assembled)</t>
  </si>
  <si>
    <t># N's per 100 kbp</t>
  </si>
  <si>
    <t>L75</t>
  </si>
  <si>
    <t>L50</t>
  </si>
  <si>
    <t>N75</t>
  </si>
  <si>
    <t>N50</t>
  </si>
  <si>
    <t>GC (%)</t>
  </si>
  <si>
    <t>Total length</t>
  </si>
  <si>
    <t>Largest contig</t>
  </si>
  <si>
    <t># contigs</t>
  </si>
  <si>
    <t>Total length (&gt;= 50000 bp)</t>
  </si>
  <si>
    <t>Total length (&gt;= 25000 bp)</t>
  </si>
  <si>
    <t>Total length (&gt;= 10000 bp)</t>
  </si>
  <si>
    <t>Total length (&gt;= 5000 bp)</t>
  </si>
  <si>
    <t>Total length (&gt;= 1000 bp)</t>
  </si>
  <si>
    <t>Total length (&gt;= 0 bp)</t>
  </si>
  <si>
    <t># contigs (&gt;= 50000 bp)</t>
  </si>
  <si>
    <t># contigs (&gt;= 25000 bp)</t>
  </si>
  <si>
    <t># contigs (&gt;= 10000 bp)</t>
  </si>
  <si>
    <t># contigs (&gt;= 5000 bp)</t>
  </si>
  <si>
    <t># contigs (&gt;= 1000 bp)</t>
  </si>
  <si>
    <t># contigs (&gt;= 0 bp)</t>
  </si>
  <si>
    <t>IDBA_150kmer</t>
  </si>
  <si>
    <t>Assembler</t>
  </si>
  <si>
    <t>% quality read pairs</t>
  </si>
  <si>
    <t>Filtered Read Pairs</t>
  </si>
  <si>
    <t>Total Read Pairs</t>
  </si>
  <si>
    <t>Hafa Adai (VC-2) 13C-9hr-80</t>
  </si>
  <si>
    <t>Hafa Adai (VC-2) 13C-18hr-55</t>
  </si>
  <si>
    <t>Hafa Adai (VC-2) 13C-18h-80</t>
  </si>
  <si>
    <t>Hafa Adai (Alba) 13C-18hr-55</t>
  </si>
  <si>
    <t>Burke             13C-18hr-55</t>
  </si>
  <si>
    <t>Illium             13C-18hr-55</t>
  </si>
  <si>
    <t>Perseverance Plume</t>
  </si>
  <si>
    <t>Perserverance (Limpet Canyon)</t>
  </si>
  <si>
    <t>Hafa Adai (VC-2)</t>
  </si>
  <si>
    <t>Hafa Adai (Alba)</t>
  </si>
  <si>
    <t>Hafa Adai (VC-1)</t>
  </si>
  <si>
    <t>Burke</t>
  </si>
  <si>
    <t>Alice Springs</t>
  </si>
  <si>
    <t>Illium</t>
  </si>
  <si>
    <r>
      <t xml:space="preserve">Supplemental Table 4: Sequencing and assembly statistics for </t>
    </r>
    <r>
      <rPr>
        <i/>
        <sz val="12"/>
        <color rgb="FF000000"/>
        <rFont val="Times New Roman"/>
      </rPr>
      <t>in situ</t>
    </r>
    <r>
      <rPr>
        <sz val="12"/>
        <color rgb="FF000000"/>
        <rFont val="Times New Roman"/>
      </rPr>
      <t xml:space="preserve"> metagenomes and RNA-SIP metatranscriptomes.</t>
    </r>
  </si>
  <si>
    <t>IMG Genome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</si>
</sst>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rgb="FF000000"/>
      <name val="Calibri"/>
    </font>
    <font>
      <sz val="10"/>
      <color rgb="FF000000"/>
      <name val="Times New Roman"/>
    </font>
    <font>
      <i/>
      <sz val="12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u/>
      <sz val="12"/>
      <color theme="10"/>
      <name val="Calibri"/>
    </font>
    <font>
      <sz val="10"/>
      <color rgb="FF000000"/>
      <name val="Helvetica Neue"/>
    </font>
    <font>
      <u/>
      <sz val="12"/>
      <color theme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/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1" fontId="1" fillId="0" borderId="2" xfId="0" applyNumberFormat="1" applyFont="1" applyBorder="1" applyAlignment="1">
      <alignment horizontal="center"/>
    </xf>
    <xf numFmtId="11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1"/>
    <xf numFmtId="0" fontId="6" fillId="0" borderId="0" xfId="0" applyFont="1"/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>
      <selection activeCell="A2" sqref="A2"/>
    </sheetView>
  </sheetViews>
  <sheetFormatPr defaultColWidth="11.19921875" defaultRowHeight="15" customHeight="1"/>
  <cols>
    <col min="1" max="1" width="21.296875" style="1" customWidth="1"/>
    <col min="2" max="4" width="11.796875" style="1" customWidth="1"/>
    <col min="5" max="5" width="14" style="1" customWidth="1"/>
    <col min="6" max="6" width="13.19921875" style="1" customWidth="1"/>
    <col min="7" max="7" width="14" style="1" bestFit="1" customWidth="1"/>
    <col min="8" max="8" width="13.69921875" style="1" bestFit="1" customWidth="1"/>
    <col min="9" max="9" width="11.5" style="1" customWidth="1"/>
    <col min="10" max="11" width="12.19921875" style="1" bestFit="1" customWidth="1"/>
    <col min="12" max="12" width="13.19921875" style="1" customWidth="1"/>
    <col min="13" max="13" width="13.69921875" style="1" customWidth="1"/>
    <col min="14" max="14" width="13.796875" style="1" customWidth="1"/>
    <col min="15" max="15" width="13.69921875" style="1" customWidth="1"/>
    <col min="16" max="16384" width="11.19921875" style="1"/>
  </cols>
  <sheetData>
    <row r="1" spans="1:26" ht="15" customHeight="1">
      <c r="A1" s="18" t="s">
        <v>41</v>
      </c>
    </row>
    <row r="2" spans="1:26" ht="25.95" customHeight="1">
      <c r="A2" s="17"/>
      <c r="B2" s="16" t="s">
        <v>40</v>
      </c>
      <c r="C2" s="16" t="s">
        <v>39</v>
      </c>
      <c r="D2" s="16" t="s">
        <v>38</v>
      </c>
      <c r="E2" s="16" t="s">
        <v>37</v>
      </c>
      <c r="F2" s="16" t="s">
        <v>36</v>
      </c>
      <c r="G2" s="16" t="s">
        <v>35</v>
      </c>
      <c r="H2" s="16" t="s">
        <v>34</v>
      </c>
      <c r="I2" s="16" t="s">
        <v>33</v>
      </c>
      <c r="J2" s="16" t="s">
        <v>32</v>
      </c>
      <c r="K2" s="16" t="s">
        <v>31</v>
      </c>
      <c r="L2" s="16" t="s">
        <v>30</v>
      </c>
      <c r="M2" s="16" t="s">
        <v>29</v>
      </c>
      <c r="N2" s="16" t="s">
        <v>28</v>
      </c>
      <c r="O2" s="16" t="s">
        <v>27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3" customFormat="1" ht="13.2">
      <c r="A3" s="21" t="s">
        <v>42</v>
      </c>
      <c r="B3" s="23">
        <v>3300021792</v>
      </c>
      <c r="C3" s="24">
        <v>3300021973</v>
      </c>
      <c r="D3" s="24">
        <v>3300021980</v>
      </c>
      <c r="E3" s="24">
        <v>3300021977</v>
      </c>
      <c r="F3" s="24">
        <v>3300021979</v>
      </c>
      <c r="G3" s="24">
        <v>3300021975</v>
      </c>
      <c r="H3" s="24">
        <v>3300021974</v>
      </c>
      <c r="I3" s="24">
        <v>3300021978</v>
      </c>
      <c r="J3" s="24">
        <v>3300022233</v>
      </c>
      <c r="K3" s="24">
        <v>3300022207</v>
      </c>
      <c r="L3" s="24">
        <v>3300022236</v>
      </c>
      <c r="M3" s="24">
        <v>3300022234</v>
      </c>
      <c r="N3" s="24">
        <v>3300022210</v>
      </c>
      <c r="O3" s="24">
        <v>3300022228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 customHeight="1">
      <c r="A4" s="10" t="s">
        <v>26</v>
      </c>
      <c r="B4" s="11">
        <v>95992625</v>
      </c>
      <c r="C4" s="11">
        <f>25772476*2</f>
        <v>51544952</v>
      </c>
      <c r="D4" s="11">
        <f>84061612*2</f>
        <v>168123224</v>
      </c>
      <c r="E4" s="11">
        <f>52830693*2</f>
        <v>105661386</v>
      </c>
      <c r="F4" s="11">
        <f>39031653*2</f>
        <v>78063306</v>
      </c>
      <c r="G4" s="11">
        <f>77789515*2</f>
        <v>155579030</v>
      </c>
      <c r="H4" s="11">
        <f>27978861*2</f>
        <v>55957722</v>
      </c>
      <c r="I4" s="11">
        <f>39807433*2</f>
        <v>79614866</v>
      </c>
      <c r="J4" s="11">
        <v>42508300</v>
      </c>
      <c r="K4" s="11">
        <v>125823734</v>
      </c>
      <c r="L4" s="11">
        <v>43573739</v>
      </c>
      <c r="M4" s="11">
        <v>23378075</v>
      </c>
      <c r="N4" s="11">
        <v>36430995</v>
      </c>
      <c r="O4" s="11">
        <v>52877876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0" t="s">
        <v>25</v>
      </c>
      <c r="B5" s="11">
        <v>88428436</v>
      </c>
      <c r="C5" s="11">
        <f>96318696/2</f>
        <v>48159348</v>
      </c>
      <c r="D5" s="11">
        <f>309936828/2</f>
        <v>154968414</v>
      </c>
      <c r="E5" s="11">
        <f>198617308/2</f>
        <v>99308654</v>
      </c>
      <c r="F5" s="11">
        <f>148674588/2</f>
        <v>74337294</v>
      </c>
      <c r="G5" s="11">
        <f>291163616/2</f>
        <v>145581808</v>
      </c>
      <c r="H5" s="11">
        <f>103012816/2</f>
        <v>51506408</v>
      </c>
      <c r="I5" s="11">
        <f>147275324/2</f>
        <v>73637662</v>
      </c>
      <c r="J5" s="11">
        <v>41884874</v>
      </c>
      <c r="K5" s="11">
        <v>118838439</v>
      </c>
      <c r="L5" s="11">
        <v>41588313</v>
      </c>
      <c r="M5" s="11">
        <v>22443627</v>
      </c>
      <c r="N5" s="11">
        <v>34802597</v>
      </c>
      <c r="O5" s="11">
        <v>50649461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4" t="s">
        <v>24</v>
      </c>
      <c r="B6" s="13">
        <f t="shared" ref="B6:O6" si="0">B5/B4*100</f>
        <v>92.120031096138902</v>
      </c>
      <c r="C6" s="13">
        <f t="shared" si="0"/>
        <v>93.43174478074981</v>
      </c>
      <c r="D6" s="13">
        <f t="shared" si="0"/>
        <v>92.175495040471034</v>
      </c>
      <c r="E6" s="13">
        <f t="shared" si="0"/>
        <v>93.9876503228909</v>
      </c>
      <c r="F6" s="13">
        <f t="shared" si="0"/>
        <v>95.226935431097431</v>
      </c>
      <c r="G6" s="13">
        <f t="shared" si="0"/>
        <v>93.574184130084888</v>
      </c>
      <c r="H6" s="13">
        <f t="shared" si="0"/>
        <v>92.045219424765008</v>
      </c>
      <c r="I6" s="13">
        <f t="shared" si="0"/>
        <v>92.492351868054385</v>
      </c>
      <c r="J6" s="13">
        <f t="shared" si="0"/>
        <v>98.533401712136211</v>
      </c>
      <c r="K6" s="13">
        <f t="shared" si="0"/>
        <v>94.448348671642506</v>
      </c>
      <c r="L6" s="13">
        <f t="shared" si="0"/>
        <v>95.443526202789258</v>
      </c>
      <c r="M6" s="13">
        <f t="shared" si="0"/>
        <v>96.002887320705398</v>
      </c>
      <c r="N6" s="13">
        <f t="shared" si="0"/>
        <v>95.53018521728545</v>
      </c>
      <c r="O6" s="13">
        <f t="shared" si="0"/>
        <v>95.785732770355608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0" t="s">
        <v>23</v>
      </c>
      <c r="B7" s="9" t="s">
        <v>22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0" t="s">
        <v>21</v>
      </c>
      <c r="B8" s="9">
        <v>1497377</v>
      </c>
      <c r="C8" s="9">
        <v>469991</v>
      </c>
      <c r="D8" s="9">
        <v>1391827</v>
      </c>
      <c r="E8" s="9">
        <v>863576</v>
      </c>
      <c r="F8" s="9">
        <v>809643</v>
      </c>
      <c r="G8" s="9">
        <v>633635</v>
      </c>
      <c r="H8" s="9">
        <v>720084</v>
      </c>
      <c r="I8" s="9">
        <v>727155</v>
      </c>
      <c r="J8" s="9">
        <v>1377</v>
      </c>
      <c r="K8" s="9">
        <v>1953</v>
      </c>
      <c r="L8" s="9">
        <v>2193</v>
      </c>
      <c r="M8" s="9">
        <v>715</v>
      </c>
      <c r="N8" s="9">
        <v>4152</v>
      </c>
      <c r="O8" s="9">
        <v>2414</v>
      </c>
      <c r="Q8" s="2"/>
      <c r="R8" s="2"/>
      <c r="S8" s="2"/>
      <c r="T8" s="2"/>
      <c r="U8" s="2"/>
    </row>
    <row r="9" spans="1:26" ht="12.75" customHeight="1">
      <c r="A9" s="10" t="s">
        <v>20</v>
      </c>
      <c r="B9" s="9">
        <v>253782</v>
      </c>
      <c r="C9" s="9">
        <v>44453</v>
      </c>
      <c r="D9" s="9">
        <v>176011</v>
      </c>
      <c r="E9" s="9">
        <v>120787</v>
      </c>
      <c r="F9" s="9">
        <v>120867</v>
      </c>
      <c r="G9" s="9">
        <v>78565</v>
      </c>
      <c r="H9" s="9">
        <v>77994</v>
      </c>
      <c r="I9" s="9">
        <v>96608</v>
      </c>
      <c r="J9" s="9">
        <v>306</v>
      </c>
      <c r="K9" s="9">
        <v>88</v>
      </c>
      <c r="L9" s="9">
        <v>526</v>
      </c>
      <c r="M9" s="9">
        <v>294</v>
      </c>
      <c r="N9" s="9">
        <v>1195</v>
      </c>
      <c r="O9" s="9">
        <v>648</v>
      </c>
      <c r="Q9" s="2"/>
      <c r="R9" s="2"/>
      <c r="S9" s="2"/>
      <c r="T9" s="2"/>
      <c r="U9" s="2"/>
    </row>
    <row r="10" spans="1:26" ht="12.75" customHeight="1">
      <c r="A10" s="10" t="s">
        <v>19</v>
      </c>
      <c r="B10" s="9">
        <v>11415</v>
      </c>
      <c r="C10" s="9">
        <v>1879</v>
      </c>
      <c r="D10" s="9">
        <v>6055</v>
      </c>
      <c r="E10" s="9">
        <v>4354</v>
      </c>
      <c r="F10" s="9">
        <v>4849</v>
      </c>
      <c r="G10" s="9">
        <v>2372</v>
      </c>
      <c r="H10" s="9">
        <v>1929</v>
      </c>
      <c r="I10" s="9">
        <v>6269</v>
      </c>
      <c r="J10" s="9">
        <v>4</v>
      </c>
      <c r="K10" s="9">
        <v>0</v>
      </c>
      <c r="L10" s="9">
        <v>22</v>
      </c>
      <c r="M10" s="9">
        <v>122</v>
      </c>
      <c r="N10" s="9">
        <v>101</v>
      </c>
      <c r="O10" s="9">
        <v>146</v>
      </c>
      <c r="Q10" s="2"/>
      <c r="R10" s="2"/>
      <c r="S10" s="2"/>
      <c r="T10" s="2"/>
      <c r="U10" s="2"/>
    </row>
    <row r="11" spans="1:26" ht="12.75" customHeight="1">
      <c r="A11" s="10" t="s">
        <v>18</v>
      </c>
      <c r="B11" s="9">
        <v>2953</v>
      </c>
      <c r="C11" s="9">
        <v>421</v>
      </c>
      <c r="D11" s="9">
        <v>1010</v>
      </c>
      <c r="E11" s="9">
        <v>745</v>
      </c>
      <c r="F11" s="9">
        <v>1068</v>
      </c>
      <c r="G11" s="9">
        <v>442</v>
      </c>
      <c r="H11" s="9">
        <v>203</v>
      </c>
      <c r="I11" s="9">
        <v>1937</v>
      </c>
      <c r="J11" s="9">
        <v>0</v>
      </c>
      <c r="K11" s="9">
        <v>0</v>
      </c>
      <c r="L11" s="9">
        <v>4</v>
      </c>
      <c r="M11" s="9">
        <v>43</v>
      </c>
      <c r="N11" s="9">
        <v>10</v>
      </c>
      <c r="O11" s="9">
        <v>47</v>
      </c>
      <c r="Q11" s="2"/>
      <c r="R11" s="2"/>
      <c r="S11" s="2"/>
      <c r="T11" s="2"/>
      <c r="U11" s="2"/>
    </row>
    <row r="12" spans="1:26" ht="12.75" customHeight="1">
      <c r="A12" s="10" t="s">
        <v>17</v>
      </c>
      <c r="B12" s="9">
        <v>337</v>
      </c>
      <c r="C12" s="9">
        <v>26</v>
      </c>
      <c r="D12" s="9">
        <v>85</v>
      </c>
      <c r="E12" s="9">
        <v>47</v>
      </c>
      <c r="F12" s="9">
        <v>110</v>
      </c>
      <c r="G12" s="9">
        <v>26</v>
      </c>
      <c r="H12" s="9">
        <v>3</v>
      </c>
      <c r="I12" s="9">
        <v>403</v>
      </c>
      <c r="J12" s="9">
        <v>0</v>
      </c>
      <c r="K12" s="9">
        <v>0</v>
      </c>
      <c r="L12" s="9">
        <v>1</v>
      </c>
      <c r="M12" s="9">
        <v>2</v>
      </c>
      <c r="N12" s="9">
        <v>0</v>
      </c>
      <c r="O12" s="9">
        <v>4</v>
      </c>
      <c r="Q12" s="2"/>
      <c r="R12" s="2"/>
      <c r="S12" s="2"/>
      <c r="T12" s="2"/>
      <c r="U12" s="2"/>
    </row>
    <row r="13" spans="1:26" ht="12.75" customHeight="1">
      <c r="A13" s="10" t="s">
        <v>16</v>
      </c>
      <c r="B13" s="9">
        <v>53</v>
      </c>
      <c r="C13" s="9">
        <v>1</v>
      </c>
      <c r="D13" s="9">
        <v>17</v>
      </c>
      <c r="E13" s="9">
        <v>7</v>
      </c>
      <c r="F13" s="9">
        <v>19</v>
      </c>
      <c r="G13" s="9">
        <v>0</v>
      </c>
      <c r="H13" s="9">
        <v>0</v>
      </c>
      <c r="I13" s="9">
        <v>129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Q13" s="2"/>
      <c r="R13" s="2"/>
      <c r="S13" s="2"/>
      <c r="T13" s="2"/>
      <c r="U13" s="2"/>
    </row>
    <row r="14" spans="1:26" ht="12.75" customHeight="1">
      <c r="A14" s="12" t="s">
        <v>15</v>
      </c>
      <c r="B14" s="11">
        <v>1193723205</v>
      </c>
      <c r="C14" s="11">
        <v>302006861</v>
      </c>
      <c r="D14" s="11">
        <v>975483239</v>
      </c>
      <c r="E14" s="11">
        <v>624250243</v>
      </c>
      <c r="F14" s="11">
        <v>607237338</v>
      </c>
      <c r="G14" s="11">
        <v>436941827</v>
      </c>
      <c r="H14" s="11">
        <v>473228990</v>
      </c>
      <c r="I14" s="11">
        <v>556063065</v>
      </c>
      <c r="J14" s="11">
        <v>1111933</v>
      </c>
      <c r="K14" s="11">
        <v>842381</v>
      </c>
      <c r="L14" s="11">
        <v>1903231</v>
      </c>
      <c r="M14" s="11">
        <v>1861463</v>
      </c>
      <c r="N14" s="11">
        <v>4349763</v>
      </c>
      <c r="O14" s="11">
        <v>3281490</v>
      </c>
      <c r="Q14" s="2"/>
      <c r="R14" s="2"/>
      <c r="S14" s="2"/>
      <c r="T14" s="2"/>
      <c r="U14" s="2"/>
    </row>
    <row r="15" spans="1:26" ht="12.75" customHeight="1">
      <c r="A15" s="12" t="s">
        <v>14</v>
      </c>
      <c r="B15" s="11">
        <v>509876480</v>
      </c>
      <c r="C15" s="11">
        <v>86744559</v>
      </c>
      <c r="D15" s="11">
        <v>332163765</v>
      </c>
      <c r="E15" s="11">
        <v>232742686</v>
      </c>
      <c r="F15" s="11">
        <v>241998444</v>
      </c>
      <c r="G15" s="11">
        <v>146677357</v>
      </c>
      <c r="H15" s="11">
        <v>140618074</v>
      </c>
      <c r="I15" s="11">
        <v>228669293</v>
      </c>
      <c r="J15" s="11">
        <v>552552</v>
      </c>
      <c r="K15" s="11">
        <v>139838</v>
      </c>
      <c r="L15" s="11">
        <v>1138825</v>
      </c>
      <c r="M15" s="11">
        <v>1700358</v>
      </c>
      <c r="N15" s="11">
        <v>2879453</v>
      </c>
      <c r="O15" s="11">
        <v>2482112</v>
      </c>
      <c r="Q15" s="2"/>
      <c r="R15" s="2"/>
      <c r="S15" s="2"/>
      <c r="T15" s="2"/>
      <c r="U15" s="2"/>
    </row>
    <row r="16" spans="1:26" ht="12.75" customHeight="1">
      <c r="A16" s="12" t="s">
        <v>13</v>
      </c>
      <c r="B16" s="11">
        <v>107731542</v>
      </c>
      <c r="C16" s="11">
        <v>15986864</v>
      </c>
      <c r="D16" s="11">
        <v>49327209</v>
      </c>
      <c r="E16" s="11">
        <v>35297890</v>
      </c>
      <c r="F16" s="11">
        <v>43886055</v>
      </c>
      <c r="G16" s="11">
        <v>19204008</v>
      </c>
      <c r="H16" s="11">
        <v>13790106</v>
      </c>
      <c r="I16" s="11">
        <v>70821414</v>
      </c>
      <c r="J16" s="11">
        <v>28127</v>
      </c>
      <c r="K16" s="11">
        <v>0</v>
      </c>
      <c r="L16" s="11">
        <v>195474</v>
      </c>
      <c r="M16" s="11">
        <v>1256287</v>
      </c>
      <c r="N16" s="11">
        <v>712636</v>
      </c>
      <c r="O16" s="11">
        <v>1418703</v>
      </c>
      <c r="Q16" s="2"/>
      <c r="R16" s="2"/>
      <c r="S16" s="2"/>
      <c r="T16" s="2"/>
      <c r="U16" s="2"/>
    </row>
    <row r="17" spans="1:26" ht="12.75" customHeight="1">
      <c r="A17" s="12" t="s">
        <v>12</v>
      </c>
      <c r="B17" s="11">
        <v>50751042</v>
      </c>
      <c r="C17" s="11">
        <v>6309360</v>
      </c>
      <c r="D17" s="11">
        <v>16065400</v>
      </c>
      <c r="E17" s="11">
        <v>11570329</v>
      </c>
      <c r="F17" s="11">
        <v>18704225</v>
      </c>
      <c r="G17" s="11">
        <v>6599125</v>
      </c>
      <c r="H17" s="11">
        <v>2646400</v>
      </c>
      <c r="I17" s="11">
        <v>41726678</v>
      </c>
      <c r="J17" s="11">
        <v>0</v>
      </c>
      <c r="K17" s="11">
        <v>0</v>
      </c>
      <c r="L17" s="11">
        <v>66847</v>
      </c>
      <c r="M17" s="11">
        <v>675985</v>
      </c>
      <c r="N17" s="11">
        <v>131287</v>
      </c>
      <c r="O17" s="11">
        <v>703534</v>
      </c>
      <c r="Q17" s="2"/>
      <c r="R17" s="2"/>
      <c r="S17" s="2"/>
      <c r="T17" s="2"/>
      <c r="U17" s="2"/>
    </row>
    <row r="18" spans="1:26" ht="12.75" customHeight="1">
      <c r="A18" s="12" t="s">
        <v>11</v>
      </c>
      <c r="B18" s="11">
        <v>13264490</v>
      </c>
      <c r="C18" s="11">
        <v>870491</v>
      </c>
      <c r="D18" s="11">
        <v>3361779</v>
      </c>
      <c r="E18" s="11">
        <v>1899782</v>
      </c>
      <c r="F18" s="11">
        <v>5371303</v>
      </c>
      <c r="G18" s="11">
        <v>837454</v>
      </c>
      <c r="H18" s="11">
        <v>103933</v>
      </c>
      <c r="I18" s="11">
        <v>19579006</v>
      </c>
      <c r="J18" s="11">
        <v>0</v>
      </c>
      <c r="K18" s="11">
        <v>0</v>
      </c>
      <c r="L18" s="11">
        <v>30049</v>
      </c>
      <c r="M18" s="11">
        <v>58648</v>
      </c>
      <c r="N18" s="11">
        <v>0</v>
      </c>
      <c r="O18" s="11">
        <v>117688</v>
      </c>
      <c r="Q18" s="2"/>
      <c r="R18" s="2"/>
      <c r="S18" s="2"/>
      <c r="T18" s="2"/>
      <c r="U18" s="2"/>
    </row>
    <row r="19" spans="1:26" ht="12.75" customHeight="1">
      <c r="A19" s="12" t="s">
        <v>10</v>
      </c>
      <c r="B19" s="11">
        <v>4043417</v>
      </c>
      <c r="C19" s="11">
        <v>54695</v>
      </c>
      <c r="D19" s="11">
        <v>1183665</v>
      </c>
      <c r="E19" s="11">
        <v>566524</v>
      </c>
      <c r="F19" s="11">
        <v>2348080</v>
      </c>
      <c r="G19" s="11">
        <v>0</v>
      </c>
      <c r="H19" s="11">
        <v>0</v>
      </c>
      <c r="I19" s="11">
        <v>10385597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Q19" s="2"/>
      <c r="R19" s="2"/>
      <c r="S19" s="2"/>
      <c r="T19" s="2"/>
      <c r="U19" s="2"/>
    </row>
    <row r="20" spans="1:26" ht="12.75" customHeight="1">
      <c r="A20" s="12" t="s">
        <v>9</v>
      </c>
      <c r="B20" s="11">
        <v>895315</v>
      </c>
      <c r="C20" s="11">
        <v>208256</v>
      </c>
      <c r="D20" s="11">
        <v>733068</v>
      </c>
      <c r="E20" s="11">
        <v>453133</v>
      </c>
      <c r="F20" s="11">
        <v>436615</v>
      </c>
      <c r="G20" s="11">
        <v>322587</v>
      </c>
      <c r="H20" s="11">
        <v>353154</v>
      </c>
      <c r="I20" s="11">
        <v>364288</v>
      </c>
      <c r="J20" s="11">
        <v>813</v>
      </c>
      <c r="K20" s="11">
        <v>483</v>
      </c>
      <c r="L20" s="11">
        <v>1140</v>
      </c>
      <c r="M20" s="11">
        <v>385</v>
      </c>
      <c r="N20" s="11">
        <v>2496</v>
      </c>
      <c r="O20" s="11">
        <v>1279</v>
      </c>
      <c r="Q20" s="2"/>
      <c r="R20" s="2"/>
      <c r="S20" s="2"/>
      <c r="T20" s="2"/>
      <c r="U20" s="2"/>
      <c r="V20" s="2"/>
      <c r="W20" s="2"/>
      <c r="X20" s="2"/>
    </row>
    <row r="21" spans="1:26" ht="12.75" customHeight="1">
      <c r="A21" s="12" t="s">
        <v>8</v>
      </c>
      <c r="B21" s="11">
        <v>199905</v>
      </c>
      <c r="C21" s="11">
        <v>54695</v>
      </c>
      <c r="D21" s="9">
        <v>143918</v>
      </c>
      <c r="E21" s="9">
        <v>182667</v>
      </c>
      <c r="F21" s="9">
        <v>457165</v>
      </c>
      <c r="G21" s="11">
        <v>48677</v>
      </c>
      <c r="H21" s="9">
        <v>40971</v>
      </c>
      <c r="I21" s="11">
        <v>437490</v>
      </c>
      <c r="J21" s="9">
        <v>8470</v>
      </c>
      <c r="K21" s="9">
        <v>4106</v>
      </c>
      <c r="L21" s="9">
        <v>30049</v>
      </c>
      <c r="M21" s="9">
        <v>32724</v>
      </c>
      <c r="N21" s="9">
        <v>18700</v>
      </c>
      <c r="O21" s="9">
        <v>34979</v>
      </c>
      <c r="Q21" s="2"/>
      <c r="R21" s="2"/>
      <c r="S21" s="2"/>
      <c r="T21" s="2"/>
      <c r="U21" s="2"/>
      <c r="V21" s="2"/>
      <c r="W21" s="2"/>
      <c r="X21" s="2"/>
    </row>
    <row r="22" spans="1:26" ht="12.75" customHeight="1">
      <c r="A22" s="12" t="s">
        <v>7</v>
      </c>
      <c r="B22" s="11">
        <v>944372191</v>
      </c>
      <c r="C22" s="11">
        <v>193996100</v>
      </c>
      <c r="D22" s="11">
        <v>701856868</v>
      </c>
      <c r="E22" s="11">
        <v>454112962</v>
      </c>
      <c r="F22" s="11">
        <v>452882736</v>
      </c>
      <c r="G22" s="11">
        <v>308265272</v>
      </c>
      <c r="H22" s="11">
        <v>321506215</v>
      </c>
      <c r="I22" s="11">
        <v>406205308</v>
      </c>
      <c r="J22" s="11">
        <v>900116</v>
      </c>
      <c r="K22" s="11">
        <v>398498</v>
      </c>
      <c r="L22" s="11">
        <v>1555402</v>
      </c>
      <c r="M22" s="11">
        <v>1762178</v>
      </c>
      <c r="N22" s="11">
        <v>3770618</v>
      </c>
      <c r="O22" s="9">
        <v>2917004</v>
      </c>
      <c r="Q22" s="2"/>
      <c r="R22" s="2"/>
      <c r="S22" s="2"/>
      <c r="T22" s="2"/>
      <c r="U22" s="2"/>
      <c r="V22" s="2"/>
      <c r="W22" s="2"/>
      <c r="X22" s="2"/>
    </row>
    <row r="23" spans="1:26" ht="12.75" customHeight="1">
      <c r="A23" s="10" t="s">
        <v>6</v>
      </c>
      <c r="B23" s="9">
        <v>41.87</v>
      </c>
      <c r="C23" s="9">
        <v>46.36</v>
      </c>
      <c r="D23" s="9">
        <v>41.38</v>
      </c>
      <c r="E23" s="9">
        <v>41.69</v>
      </c>
      <c r="F23" s="9">
        <v>39.96</v>
      </c>
      <c r="G23" s="9">
        <v>39.590000000000003</v>
      </c>
      <c r="H23" s="9">
        <v>37.880000000000003</v>
      </c>
      <c r="I23" s="9">
        <v>52.39</v>
      </c>
      <c r="J23" s="9">
        <v>43.59</v>
      </c>
      <c r="K23" s="9">
        <v>45.53</v>
      </c>
      <c r="L23" s="9">
        <v>57.04</v>
      </c>
      <c r="M23" s="9">
        <v>30.46</v>
      </c>
      <c r="N23" s="9">
        <v>39.74</v>
      </c>
      <c r="O23" s="9">
        <v>40.880000000000003</v>
      </c>
      <c r="Q23" s="2"/>
      <c r="R23" s="2"/>
      <c r="S23" s="2"/>
      <c r="T23" s="2"/>
      <c r="U23" s="2"/>
      <c r="V23" s="2"/>
      <c r="W23" s="2"/>
      <c r="X23" s="2"/>
    </row>
    <row r="24" spans="1:26" ht="12.75" customHeight="1">
      <c r="A24" s="10" t="s">
        <v>5</v>
      </c>
      <c r="B24" s="9">
        <v>1081</v>
      </c>
      <c r="C24" s="9">
        <v>900</v>
      </c>
      <c r="D24" s="9">
        <v>950</v>
      </c>
      <c r="E24" s="9">
        <v>1025</v>
      </c>
      <c r="F24" s="9">
        <v>1075</v>
      </c>
      <c r="G24" s="9">
        <v>954</v>
      </c>
      <c r="H24" s="9">
        <v>889</v>
      </c>
      <c r="I24" s="9">
        <v>1172</v>
      </c>
      <c r="J24" s="9">
        <v>1227</v>
      </c>
      <c r="K24" s="9">
        <v>765</v>
      </c>
      <c r="L24" s="9">
        <v>1681</v>
      </c>
      <c r="M24" s="9">
        <v>8064</v>
      </c>
      <c r="N24" s="9">
        <v>2022</v>
      </c>
      <c r="O24" s="9">
        <v>4731</v>
      </c>
      <c r="Q24" s="2"/>
      <c r="R24" s="2"/>
      <c r="S24" s="2"/>
      <c r="T24" s="2"/>
      <c r="U24" s="2"/>
      <c r="V24" s="2"/>
      <c r="W24" s="2"/>
      <c r="X24" s="2"/>
      <c r="Y24" s="2"/>
    </row>
    <row r="25" spans="1:26" ht="12.75" customHeight="1">
      <c r="A25" s="10" t="s">
        <v>4</v>
      </c>
      <c r="B25" s="9">
        <v>704</v>
      </c>
      <c r="C25" s="9">
        <v>631</v>
      </c>
      <c r="D25" s="9">
        <v>652</v>
      </c>
      <c r="E25" s="9">
        <v>672</v>
      </c>
      <c r="F25" s="9">
        <v>686</v>
      </c>
      <c r="G25" s="9">
        <v>651</v>
      </c>
      <c r="H25" s="9">
        <v>631</v>
      </c>
      <c r="I25" s="9">
        <v>695</v>
      </c>
      <c r="J25" s="9">
        <v>772</v>
      </c>
      <c r="K25" s="9">
        <v>619</v>
      </c>
      <c r="L25" s="9">
        <v>949</v>
      </c>
      <c r="M25" s="9">
        <v>4476</v>
      </c>
      <c r="N25" s="9">
        <v>1041</v>
      </c>
      <c r="O25" s="9">
        <v>1678</v>
      </c>
      <c r="Q25" s="2"/>
      <c r="R25" s="2"/>
      <c r="S25" s="2"/>
      <c r="T25" s="2"/>
      <c r="U25" s="2"/>
      <c r="V25" s="2"/>
      <c r="W25" s="2"/>
      <c r="X25" s="2"/>
      <c r="Y25" s="2"/>
    </row>
    <row r="26" spans="1:26" ht="12.75" customHeight="1">
      <c r="A26" s="10" t="s">
        <v>3</v>
      </c>
      <c r="B26" s="9">
        <v>217488</v>
      </c>
      <c r="C26" s="9">
        <v>55277</v>
      </c>
      <c r="D26" s="9">
        <v>195274</v>
      </c>
      <c r="E26" s="9">
        <v>115170</v>
      </c>
      <c r="F26" s="9">
        <v>105848</v>
      </c>
      <c r="G26" s="9">
        <v>86202</v>
      </c>
      <c r="H26" s="9">
        <v>99398</v>
      </c>
      <c r="I26" s="9">
        <v>72899</v>
      </c>
      <c r="J26" s="9">
        <v>215</v>
      </c>
      <c r="K26" s="9">
        <v>158</v>
      </c>
      <c r="L26" s="9">
        <v>249</v>
      </c>
      <c r="M26" s="9">
        <v>67</v>
      </c>
      <c r="N26" s="9">
        <v>488</v>
      </c>
      <c r="O26" s="9">
        <v>155</v>
      </c>
      <c r="Q26" s="2"/>
      <c r="R26" s="2"/>
      <c r="S26" s="2"/>
      <c r="T26" s="2"/>
      <c r="U26" s="2"/>
      <c r="V26" s="2"/>
      <c r="W26" s="2"/>
      <c r="X26" s="2"/>
      <c r="Y26" s="2"/>
    </row>
    <row r="27" spans="1:26" ht="12.75" customHeight="1">
      <c r="A27" s="10" t="s">
        <v>2</v>
      </c>
      <c r="B27" s="9">
        <v>493211</v>
      </c>
      <c r="C27" s="9">
        <v>120922</v>
      </c>
      <c r="D27" s="9">
        <v>422440</v>
      </c>
      <c r="E27" s="9">
        <v>254798</v>
      </c>
      <c r="F27" s="9">
        <v>240728</v>
      </c>
      <c r="G27" s="9">
        <v>185996</v>
      </c>
      <c r="H27" s="9">
        <v>208713</v>
      </c>
      <c r="I27" s="9">
        <v>189294</v>
      </c>
      <c r="J27" s="9">
        <v>446</v>
      </c>
      <c r="K27" s="9">
        <v>303</v>
      </c>
      <c r="L27" s="9">
        <v>555</v>
      </c>
      <c r="M27" s="9">
        <v>136</v>
      </c>
      <c r="N27" s="9">
        <v>1145</v>
      </c>
      <c r="O27" s="9">
        <v>415</v>
      </c>
      <c r="Q27" s="2"/>
      <c r="R27" s="2"/>
      <c r="S27" s="2"/>
      <c r="T27" s="2"/>
      <c r="U27" s="2"/>
      <c r="V27" s="2"/>
      <c r="W27" s="2"/>
      <c r="X27" s="2"/>
      <c r="Y27" s="2"/>
    </row>
    <row r="28" spans="1:26" ht="12.75" customHeight="1">
      <c r="A28" s="10" t="s">
        <v>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Q28" s="2"/>
      <c r="R28" s="2"/>
      <c r="S28" s="2"/>
      <c r="T28" s="2"/>
      <c r="U28" s="2"/>
    </row>
    <row r="29" spans="1:26" ht="12.75" customHeight="1">
      <c r="A29" s="8" t="s">
        <v>0</v>
      </c>
      <c r="B29" s="7">
        <v>0.73</v>
      </c>
      <c r="C29" s="7">
        <v>0.77</v>
      </c>
      <c r="D29" s="7">
        <v>0.77</v>
      </c>
      <c r="E29" s="7">
        <v>0.8</v>
      </c>
      <c r="F29" s="7">
        <v>0.87</v>
      </c>
      <c r="G29" s="7">
        <v>0.77</v>
      </c>
      <c r="H29" s="7">
        <v>0.71</v>
      </c>
      <c r="I29" s="7">
        <v>0.74</v>
      </c>
      <c r="J29" s="6">
        <v>6.67</v>
      </c>
      <c r="K29" s="6">
        <v>55.89</v>
      </c>
      <c r="L29" s="6">
        <v>23.09</v>
      </c>
      <c r="M29" s="6">
        <v>11.18</v>
      </c>
      <c r="N29" s="6">
        <v>10.92</v>
      </c>
      <c r="O29" s="6">
        <v>18.13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C30" s="3"/>
      <c r="D30" s="3"/>
      <c r="E30" s="3"/>
      <c r="F30" s="3"/>
      <c r="G30" s="3"/>
      <c r="H30" s="3"/>
      <c r="I30" s="4"/>
      <c r="J30" s="3"/>
      <c r="K30" s="3"/>
      <c r="L30" s="3"/>
      <c r="M30" s="5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0"/>
      <c r="C31" s="1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C32" s="1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C33" s="1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C34" s="1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C35" s="1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C36" s="1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C37" s="1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C38" s="1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C39" s="1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C40" s="1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C41" s="1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C42" s="1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5" right="0.75" top="1" bottom="1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ST4-MetaGAssm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Trembath-Reichert</dc:creator>
  <cp:lastModifiedBy>Deborah Roth</cp:lastModifiedBy>
  <dcterms:created xsi:type="dcterms:W3CDTF">2019-02-19T18:08:37Z</dcterms:created>
  <dcterms:modified xsi:type="dcterms:W3CDTF">2019-11-14T16:53:35Z</dcterms:modified>
</cp:coreProperties>
</file>